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oly Kuritsin\Desktop\2 ПИСЬМА\"/>
    </mc:Choice>
  </mc:AlternateContent>
  <bookViews>
    <workbookView xWindow="0" yWindow="0" windowWidth="19200" windowHeight="6950" tabRatio="714"/>
  </bookViews>
  <sheets>
    <sheet name="1.1 ОТВ-ЗАГ" sheetId="1" r:id="rId1"/>
  </sheets>
  <calcPr calcId="171027"/>
  <fileRecoveryPr autoRecover="0" repairLoad="1"/>
</workbook>
</file>

<file path=xl/calcChain.xml><?xml version="1.0" encoding="utf-8"?>
<calcChain xmlns="http://schemas.openxmlformats.org/spreadsheetml/2006/main">
  <c r="R20" i="1" l="1"/>
  <c r="Q20" i="1"/>
  <c r="P20" i="1"/>
  <c r="O18" i="1"/>
  <c r="N18" i="1"/>
  <c r="M18" i="1"/>
  <c r="L18" i="1"/>
  <c r="R17" i="1"/>
  <c r="R18" i="1" s="1"/>
  <c r="Q17" i="1"/>
  <c r="Q18" i="1" s="1"/>
  <c r="O16" i="1"/>
  <c r="N16" i="1"/>
  <c r="M16" i="1"/>
  <c r="P16" i="1"/>
  <c r="P17" i="1" s="1"/>
  <c r="P18" i="1" s="1"/>
  <c r="Q16" i="1"/>
  <c r="R16" i="1"/>
  <c r="L16" i="1"/>
  <c r="R14" i="1"/>
  <c r="Q14" i="1"/>
  <c r="P14" i="1"/>
  <c r="O14" i="1"/>
  <c r="N14" i="1"/>
  <c r="M14" i="1"/>
  <c r="L14" i="1"/>
  <c r="K11" i="1"/>
  <c r="L12" i="1"/>
  <c r="M12" i="1"/>
  <c r="N12" i="1"/>
  <c r="O12" i="1"/>
  <c r="P12" i="1"/>
  <c r="Q19" i="1" l="1"/>
  <c r="Q21" i="1" s="1"/>
  <c r="O19" i="1"/>
  <c r="O21" i="1" s="1"/>
  <c r="R19" i="1"/>
  <c r="R21" i="1" s="1"/>
  <c r="P19" i="1"/>
  <c r="P21" i="1" s="1"/>
  <c r="K18" i="1"/>
  <c r="M19" i="1"/>
  <c r="M21" i="1" s="1"/>
  <c r="L19" i="1"/>
  <c r="L21" i="1" s="1"/>
  <c r="K16" i="1"/>
  <c r="N19" i="1"/>
  <c r="N21" i="1" s="1"/>
  <c r="O20" i="1"/>
  <c r="K14" i="1"/>
  <c r="L20" i="1"/>
  <c r="K19" i="1" l="1"/>
  <c r="N20" i="1"/>
  <c r="M20" i="1"/>
  <c r="O24" i="1" l="1"/>
  <c r="N24" i="1"/>
  <c r="M24" i="1"/>
  <c r="L24" i="1"/>
  <c r="O22" i="1"/>
  <c r="N22" i="1"/>
  <c r="M22" i="1"/>
  <c r="L22" i="1"/>
  <c r="R12" i="1"/>
  <c r="Q12" i="1"/>
  <c r="K10" i="1"/>
  <c r="K12" i="1" l="1"/>
  <c r="K20" i="1"/>
  <c r="K24" i="1"/>
  <c r="K21" i="1"/>
  <c r="K22" i="1" s="1"/>
</calcChain>
</file>

<file path=xl/sharedStrings.xml><?xml version="1.0" encoding="utf-8"?>
<sst xmlns="http://schemas.openxmlformats.org/spreadsheetml/2006/main" count="76" uniqueCount="56">
  <si>
    <t xml:space="preserve">Ель </t>
  </si>
  <si>
    <t>Берёза</t>
  </si>
  <si>
    <t>Осина</t>
  </si>
  <si>
    <t>Сосна</t>
  </si>
  <si>
    <t>Наименование показателя</t>
  </si>
  <si>
    <t>ВСЕГО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</si>
  <si>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</si>
  <si>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</si>
  <si>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</si>
  <si>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</si>
  <si>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</si>
  <si>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</si>
  <si>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</si>
  <si>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</si>
  <si>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</si>
  <si>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</si>
  <si>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</si>
  <si>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</si>
  <si>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</si>
  <si>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</si>
  <si>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NN</t>
  </si>
  <si>
    <t>ИНН</t>
  </si>
  <si>
    <t>…</t>
  </si>
  <si>
    <t>Номер договора</t>
  </si>
  <si>
    <t xml:space="preserve"> -</t>
  </si>
  <si>
    <t>Значение показателя (всего и для отдельных пород)</t>
  </si>
  <si>
    <t>Общие сведения о договоре аренды лесного участка</t>
  </si>
  <si>
    <t xml:space="preserve"> 21.12.2010</t>
  </si>
  <si>
    <t xml:space="preserve">Арендодатель - орган управления лесами </t>
  </si>
  <si>
    <t>По каждой декларации указать: Номер декларации (при наличии), дата оформления,  срок начала - окончания заготовки древесины.</t>
  </si>
  <si>
    <t xml:space="preserve">Сведения о лесных декларациях, по которым в отчётном году закончена заготовка древесины </t>
  </si>
  <si>
    <t xml:space="preserve"> № 24-2010</t>
  </si>
  <si>
    <t>дата оформления</t>
  </si>
  <si>
    <t>Примечание: Для оформления сведений следующих договоров аренды копировать вниз  и заполнять форму договора 2.1  (с уточнением формул таблицы раздела 1)</t>
  </si>
  <si>
    <t xml:space="preserve">Продавец - орган управления лесами </t>
  </si>
  <si>
    <t>Общие сведения о договоре купли-продажи лесных насаждений</t>
  </si>
  <si>
    <t>Договор  3.1</t>
  </si>
  <si>
    <t>15.</t>
  </si>
  <si>
    <t xml:space="preserve">3.  БАЛАНСЫ ПО ДОГОВОРАМ КУПЛИ-ПРОДАЖИ ЛЕСНЫХ НАСАЖДЕНИЙ ЛЕСОПОЛЬЗОВАТЕЛЯ </t>
  </si>
  <si>
    <t>Заявленный объём древесины по лесным декларациям, срок действия которых закончился в отчётном году, м³  (100%)</t>
  </si>
  <si>
    <t>Технологические потери древесины</t>
  </si>
  <si>
    <t xml:space="preserve">     Норма воспроизводимости заявленного объёма,  %   </t>
  </si>
  <si>
    <t xml:space="preserve">± </t>
  </si>
  <si>
    <t xml:space="preserve">1.  БАЛАНСЫ ПО ДОГОВОРАМ АРЕНДЫ ЛЕСНЫХ УЧАСТКОВ ЛЕСОПОЛЬЗОВАТЕЛЯ </t>
  </si>
  <si>
    <t>Договор  1.1</t>
  </si>
  <si>
    <t>Договор  1.2</t>
  </si>
  <si>
    <r>
      <t>Объём заготовленных сортиментов и хлыстов, 
м</t>
    </r>
    <r>
      <rPr>
        <b/>
        <vertAlign val="superscript"/>
        <sz val="11"/>
        <color rgb="FF800000"/>
        <rFont val="Times New Roman"/>
        <family val="1"/>
        <charset val="204"/>
      </rPr>
      <t>3</t>
    </r>
    <r>
      <rPr>
        <b/>
        <sz val="11"/>
        <color rgb="FF800000"/>
        <rFont val="Times New Roman"/>
        <family val="1"/>
        <charset val="204"/>
      </rPr>
      <t xml:space="preserve"> / % </t>
    </r>
    <r>
      <rPr>
        <sz val="11"/>
        <color rgb="FF800000"/>
        <rFont val="Times New Roman"/>
        <family val="1"/>
        <charset val="204"/>
      </rPr>
      <t xml:space="preserve">(от заявленного объема) </t>
    </r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</si>
  <si>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</si>
  <si>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Норма объёма недорубов, 
 %</t>
    </r>
    <r>
      <rPr>
        <sz val="11"/>
        <color theme="1"/>
        <rFont val="Times New Roman"/>
        <family val="1"/>
        <charset val="204"/>
      </rPr>
      <t xml:space="preserve"> (от заявленного объема) </t>
    </r>
    <r>
      <rPr>
        <b/>
        <sz val="11"/>
        <color theme="1"/>
        <rFont val="Times New Roman"/>
        <family val="1"/>
        <charset val="204"/>
      </rPr>
      <t>/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</si>
  <si>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м</t>
    </r>
    <r>
      <rPr>
        <b/>
        <vertAlign val="superscript"/>
        <sz val="11"/>
        <color rgb="FF800000"/>
        <rFont val="Times New Roman"/>
        <family val="1"/>
        <charset val="204"/>
      </rPr>
      <t>3</t>
    </r>
  </si>
  <si>
    <r>
      <t xml:space="preserve">Норма объема неликвидной древесины, 
% </t>
    </r>
    <r>
      <rPr>
        <sz val="11"/>
        <color theme="1"/>
        <rFont val="Times New Roman"/>
        <family val="1"/>
        <charset val="204"/>
      </rPr>
      <t xml:space="preserve">(от заявленного объема) </t>
    </r>
    <r>
      <rPr>
        <b/>
        <sz val="11"/>
        <color theme="1"/>
        <rFont val="Times New Roman"/>
        <family val="1"/>
        <charset val="204"/>
      </rPr>
      <t>/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</si>
  <si>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Норма объема припусков по длине и опилок, 
% </t>
    </r>
    <r>
      <rPr>
        <sz val="11"/>
        <color theme="1"/>
        <rFont val="Times New Roman"/>
        <family val="1"/>
        <charset val="204"/>
      </rPr>
      <t xml:space="preserve">(от заявленного объема) </t>
    </r>
    <r>
      <rPr>
        <b/>
        <sz val="11"/>
        <color theme="1"/>
        <rFont val="Times New Roman"/>
        <family val="1"/>
        <charset val="204"/>
      </rPr>
      <t>/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</si>
  <si>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Дисбаланс,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/ % </t>
    </r>
    <r>
      <rPr>
        <sz val="11"/>
        <color theme="1"/>
        <rFont val="Times New Roman"/>
        <family val="1"/>
        <charset val="204"/>
      </rPr>
      <t>(от заявленного объема) 
[12]=[2]+[10]-[1]</t>
    </r>
  </si>
  <si>
    <r>
      <t xml:space="preserve">     Норма дисбаланса, установленная по норме воспроизво-димости заявленного объёма, м³          </t>
    </r>
    <r>
      <rPr>
        <sz val="11"/>
        <color theme="1"/>
        <rFont val="Times New Roman"/>
        <family val="1"/>
        <charset val="204"/>
      </rPr>
      <t xml:space="preserve"> [15]=[1]×[14]/100 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</si>
  <si>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Общий объём технологических потерь (по нормам), 
м</t>
    </r>
    <r>
      <rPr>
        <b/>
        <vertAlign val="superscript"/>
        <sz val="11"/>
        <color rgb="FF800000"/>
        <rFont val="Times New Roman"/>
        <family val="1"/>
        <charset val="204"/>
      </rPr>
      <t>3</t>
    </r>
    <r>
      <rPr>
        <b/>
        <sz val="11"/>
        <color rgb="FF800000"/>
        <rFont val="Times New Roman"/>
        <family val="1"/>
        <charset val="204"/>
      </rPr>
      <t xml:space="preserve"> / % </t>
    </r>
    <r>
      <rPr>
        <sz val="11"/>
        <color rgb="FF800000"/>
        <rFont val="Times New Roman"/>
        <family val="1"/>
        <charset val="204"/>
      </rPr>
      <t>(от заявленного объема)    [101]=[5]+[7]+[9]</t>
    </r>
  </si>
  <si>
    <t xml:space="preserve">Норма дисбаланса соблюдается, если её значение в строке [15] не меньше Дисбаланса (без учёта знака) в строке [12]. При нарушении этого условия должны быть приняты меры по выявлению и устранению причина нарушения нормы дисбаланса.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</si>
</sst>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  <font>
      <sz val="11"/>
      <color rgb="FF800000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color rgb="FF800000"/>
      <name val="Calibri"/>
      <family val="2"/>
      <charset val="204"/>
      <scheme val="minor"/>
    </font>
    <font>
      <b/>
      <sz val="11"/>
      <color theme="3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vertAlign val="superscript"/>
      <sz val="11"/>
      <color rgb="FF800000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center" vertical="top"/>
    </xf>
    <xf numFmtId="0" fontId="12" fillId="2" borderId="11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2" borderId="18" xfId="0" applyFont="1" applyFill="1" applyBorder="1" applyAlignment="1">
      <alignment horizontal="right" vertical="center" indent="1"/>
    </xf>
    <xf numFmtId="0" fontId="10" fillId="2" borderId="21" xfId="0" applyFont="1" applyFill="1" applyBorder="1" applyAlignment="1">
      <alignment horizontal="right" vertical="center" indent="1"/>
    </xf>
    <xf numFmtId="0" fontId="10" fillId="2" borderId="17" xfId="0" applyFont="1" applyFill="1" applyBorder="1" applyAlignment="1">
      <alignment horizontal="right" vertical="center" indent="1"/>
    </xf>
    <xf numFmtId="0" fontId="10" fillId="2" borderId="18" xfId="0" applyFont="1" applyFill="1" applyBorder="1" applyAlignment="1">
      <alignment horizontal="right" vertical="center" indent="1"/>
    </xf>
    <xf numFmtId="0" fontId="1" fillId="2" borderId="21" xfId="0" applyFont="1" applyFill="1" applyBorder="1"/>
    <xf numFmtId="0" fontId="12" fillId="2" borderId="36" xfId="0" applyFont="1" applyFill="1" applyBorder="1" applyAlignment="1">
      <alignment horizontal="right" vertical="center" indent="1"/>
    </xf>
    <xf numFmtId="0" fontId="1" fillId="4" borderId="23" xfId="0" applyFont="1" applyFill="1" applyBorder="1" applyAlignment="1">
      <alignment horizontal="right" vertical="center" indent="1"/>
    </xf>
    <xf numFmtId="0" fontId="1" fillId="4" borderId="31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right" vertical="center" wrapText="1" indent="1"/>
    </xf>
    <xf numFmtId="0" fontId="16" fillId="2" borderId="11" xfId="0" applyFont="1" applyFill="1" applyBorder="1" applyAlignment="1">
      <alignment horizontal="right" vertical="center" inden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right" vertical="center" wrapText="1" indent="1"/>
    </xf>
    <xf numFmtId="0" fontId="17" fillId="2" borderId="17" xfId="0" applyFont="1" applyFill="1" applyBorder="1" applyAlignment="1">
      <alignment horizontal="right" vertical="center" indent="1"/>
    </xf>
    <xf numFmtId="0" fontId="17" fillId="0" borderId="11" xfId="0" applyFont="1" applyBorder="1" applyAlignment="1">
      <alignment horizontal="center"/>
    </xf>
    <xf numFmtId="164" fontId="19" fillId="3" borderId="5" xfId="0" applyNumberFormat="1" applyFont="1" applyFill="1" applyBorder="1" applyAlignment="1">
      <alignment horizontal="right" vertical="center" wrapText="1" indent="1"/>
    </xf>
    <xf numFmtId="164" fontId="19" fillId="3" borderId="27" xfId="0" applyNumberFormat="1" applyFont="1" applyFill="1" applyBorder="1" applyAlignment="1">
      <alignment horizontal="right" vertical="center" wrapText="1" indent="1"/>
    </xf>
    <xf numFmtId="0" fontId="19" fillId="0" borderId="17" xfId="0" applyFont="1" applyBorder="1" applyAlignment="1">
      <alignment horizontal="center"/>
    </xf>
    <xf numFmtId="0" fontId="19" fillId="3" borderId="17" xfId="0" applyFont="1" applyFill="1" applyBorder="1" applyAlignment="1">
      <alignment horizontal="right" vertical="center" wrapText="1" indent="1"/>
    </xf>
    <xf numFmtId="0" fontId="19" fillId="2" borderId="17" xfId="0" applyFont="1" applyFill="1" applyBorder="1" applyAlignment="1">
      <alignment horizontal="right" vertical="center" indent="1"/>
    </xf>
    <xf numFmtId="0" fontId="3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right" vertical="center" wrapText="1" indent="1"/>
    </xf>
    <xf numFmtId="1" fontId="19" fillId="3" borderId="20" xfId="0" applyNumberFormat="1" applyFont="1" applyFill="1" applyBorder="1" applyAlignment="1">
      <alignment horizontal="right" vertical="center" wrapText="1" indent="1"/>
    </xf>
    <xf numFmtId="0" fontId="19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right" vertical="center" wrapText="1" indent="1"/>
    </xf>
    <xf numFmtId="0" fontId="19" fillId="2" borderId="1" xfId="0" applyFont="1" applyFill="1" applyBorder="1" applyAlignment="1">
      <alignment horizontal="right" vertical="center" indent="1"/>
    </xf>
    <xf numFmtId="0" fontId="17" fillId="0" borderId="23" xfId="0" applyFont="1" applyBorder="1" applyAlignment="1">
      <alignment horizontal="center" vertical="center" wrapText="1"/>
    </xf>
    <xf numFmtId="1" fontId="19" fillId="3" borderId="24" xfId="0" applyNumberFormat="1" applyFont="1" applyFill="1" applyBorder="1" applyAlignment="1">
      <alignment horizontal="right" vertical="center" wrapText="1" indent="1"/>
    </xf>
    <xf numFmtId="1" fontId="19" fillId="3" borderId="25" xfId="0" applyNumberFormat="1" applyFont="1" applyFill="1" applyBorder="1" applyAlignment="1">
      <alignment horizontal="right" vertical="center" wrapText="1" indent="1"/>
    </xf>
    <xf numFmtId="1" fontId="17" fillId="3" borderId="32" xfId="0" applyNumberFormat="1" applyFont="1" applyFill="1" applyBorder="1" applyAlignment="1">
      <alignment horizontal="right" vertical="center" wrapText="1" indent="1"/>
    </xf>
    <xf numFmtId="1" fontId="17" fillId="3" borderId="33" xfId="0" applyNumberFormat="1" applyFont="1" applyFill="1" applyBorder="1" applyAlignment="1">
      <alignment horizontal="right" vertical="center" wrapText="1" indent="1"/>
    </xf>
    <xf numFmtId="0" fontId="3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/>
    </xf>
    <xf numFmtId="1" fontId="17" fillId="4" borderId="17" xfId="0" applyNumberFormat="1" applyFont="1" applyFill="1" applyBorder="1" applyAlignment="1">
      <alignment horizontal="right" vertical="center" wrapText="1" indent="1"/>
    </xf>
    <xf numFmtId="0" fontId="17" fillId="4" borderId="17" xfId="0" applyFont="1" applyFill="1" applyBorder="1" applyAlignment="1">
      <alignment horizontal="right" vertical="center" wrapText="1" indent="1"/>
    </xf>
    <xf numFmtId="0" fontId="17" fillId="4" borderId="18" xfId="0" applyFont="1" applyFill="1" applyBorder="1" applyAlignment="1">
      <alignment horizontal="right" vertical="center" wrapText="1" indent="1"/>
    </xf>
    <xf numFmtId="164" fontId="17" fillId="3" borderId="23" xfId="0" applyNumberFormat="1" applyFont="1" applyFill="1" applyBorder="1" applyAlignment="1">
      <alignment horizontal="right" vertical="center" indent="1"/>
    </xf>
    <xf numFmtId="164" fontId="17" fillId="3" borderId="31" xfId="0" applyNumberFormat="1" applyFont="1" applyFill="1" applyBorder="1" applyAlignment="1">
      <alignment horizontal="right" vertical="center" indent="1"/>
    </xf>
    <xf numFmtId="0" fontId="3" fillId="0" borderId="3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right" vertical="center" wrapText="1" indent="1"/>
    </xf>
    <xf numFmtId="0" fontId="3" fillId="2" borderId="12" xfId="0" applyFont="1" applyFill="1" applyBorder="1" applyAlignment="1">
      <alignment horizontal="right" vertical="center" indent="1"/>
    </xf>
    <xf numFmtId="0" fontId="3" fillId="2" borderId="38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center" vertical="center" wrapText="1"/>
    </xf>
    <xf numFmtId="1" fontId="17" fillId="4" borderId="23" xfId="0" applyNumberFormat="1" applyFont="1" applyFill="1" applyBorder="1" applyAlignment="1">
      <alignment horizontal="righ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7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 indent="6"/>
    </xf>
    <xf numFmtId="0" fontId="11" fillId="0" borderId="35" xfId="0" applyFont="1" applyBorder="1" applyAlignment="1">
      <alignment horizontal="left" vertical="center" wrapText="1" indent="6"/>
    </xf>
    <xf numFmtId="0" fontId="0" fillId="0" borderId="35" xfId="0" applyFont="1" applyBorder="1" applyAlignment="1">
      <alignment horizontal="left" vertical="center" wrapText="1" indent="6"/>
    </xf>
    <xf numFmtId="0" fontId="0" fillId="0" borderId="33" xfId="0" applyFont="1" applyBorder="1" applyAlignment="1">
      <alignment horizontal="left" vertical="center" wrapText="1" indent="6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indent="1"/>
    </xf>
    <xf numFmtId="0" fontId="1" fillId="2" borderId="1" xfId="0" applyFont="1" applyFill="1" applyBorder="1" applyAlignment="1">
      <alignment horizontal="left" vertical="top" indent="1"/>
    </xf>
    <xf numFmtId="0" fontId="0" fillId="2" borderId="1" xfId="0" applyFont="1" applyFill="1" applyBorder="1" applyAlignment="1">
      <alignment horizontal="left" vertical="top" indent="1"/>
    </xf>
    <xf numFmtId="0" fontId="0" fillId="2" borderId="21" xfId="0" applyFont="1" applyFill="1" applyBorder="1" applyAlignment="1">
      <alignment horizontal="left" vertical="top" inden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" fontId="6" fillId="2" borderId="19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" fontId="4" fillId="0" borderId="19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17" fillId="0" borderId="47" xfId="0" applyFont="1" applyBorder="1" applyAlignment="1">
      <alignment horizontal="left" vertical="top" wrapText="1" indent="1"/>
    </xf>
    <xf numFmtId="0" fontId="0" fillId="0" borderId="48" xfId="0" applyBorder="1" applyAlignment="1">
      <alignment horizontal="left" vertical="top" wrapText="1" indent="1"/>
    </xf>
    <xf numFmtId="0" fontId="0" fillId="0" borderId="49" xfId="0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0000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4"/>
  <sheetViews>
    <sheetView showGridLines="0" tabSelected="1" showWhiteSpace="0" view="pageLayout" zoomScale="90" zoomScaleNormal="90" zoomScalePageLayoutView="90" workbookViewId="0">
      <selection sqref="A1:R25"/>
    </sheetView>
  </sheetViews>
  <sheetFormatPr defaultColWidth="8.81640625" defaultRowHeight="14" x14ac:dyDescent="0.3"/>
  <cols>
    <col min="1" max="1" width="5.26953125" style="1" customWidth="1"/>
    <col min="2" max="2" width="6.36328125" style="1" customWidth="1"/>
    <col min="3" max="8" width="8.81640625" style="1"/>
    <col min="9" max="9" width="0.36328125" style="1" customWidth="1"/>
    <col min="10" max="10" width="5.26953125" style="1" customWidth="1"/>
    <col min="11" max="11" width="9.81640625" style="2" customWidth="1"/>
    <col min="12" max="15" width="8.81640625" style="2"/>
    <col min="16" max="16384" width="8.81640625" style="1"/>
  </cols>
  <sheetData>
    <row r="1" spans="1:19" ht="18" customHeight="1" thickBot="1" x14ac:dyDescent="0.35">
      <c r="A1" s="128" t="s">
        <v>43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3"/>
    </row>
    <row r="2" spans="1:19" ht="18" customHeight="1" x14ac:dyDescent="0.3">
      <c r="A2" s="140" t="s">
        <v>44</v>
      </c>
      <c r="B2" s="141"/>
      <c r="C2" s="141"/>
      <c r="D2" s="141" t="s">
        <v>26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S2" s="3"/>
    </row>
    <row r="3" spans="1:19" ht="18" customHeight="1" x14ac:dyDescent="0.3">
      <c r="A3" s="144" t="s">
        <v>31</v>
      </c>
      <c r="B3" s="94"/>
      <c r="C3" s="95"/>
      <c r="D3" s="96" t="s">
        <v>27</v>
      </c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9"/>
      <c r="Q3" s="99"/>
      <c r="R3" s="145"/>
      <c r="S3" s="3"/>
    </row>
    <row r="4" spans="1:19" ht="18" customHeight="1" x14ac:dyDescent="0.3">
      <c r="A4" s="146" t="s">
        <v>23</v>
      </c>
      <c r="B4" s="100"/>
      <c r="C4" s="101"/>
      <c r="D4" s="102" t="s">
        <v>32</v>
      </c>
      <c r="E4" s="103"/>
      <c r="F4" s="104" t="s">
        <v>28</v>
      </c>
      <c r="G4" s="105"/>
      <c r="H4" s="105"/>
      <c r="I4" s="105"/>
      <c r="J4" s="105"/>
      <c r="K4" s="105"/>
      <c r="L4" s="105"/>
      <c r="M4" s="105"/>
      <c r="N4" s="105"/>
      <c r="O4" s="105"/>
      <c r="P4" s="104" t="s">
        <v>21</v>
      </c>
      <c r="Q4" s="105"/>
      <c r="R4" s="147"/>
    </row>
    <row r="5" spans="1:19" ht="18" customHeight="1" x14ac:dyDescent="0.3">
      <c r="A5" s="132" t="s">
        <v>30</v>
      </c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5"/>
    </row>
    <row r="6" spans="1:19" ht="23.5" customHeight="1" x14ac:dyDescent="0.3">
      <c r="A6" s="136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1:19" ht="18" customHeight="1" thickBot="1" x14ac:dyDescent="0.35">
      <c r="A7" s="118" t="s">
        <v>29</v>
      </c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</row>
    <row r="8" spans="1:19" ht="18" customHeight="1" x14ac:dyDescent="0.3">
      <c r="A8" s="122" t="s">
        <v>20</v>
      </c>
      <c r="B8" s="73" t="s">
        <v>4</v>
      </c>
      <c r="C8" s="74"/>
      <c r="D8" s="74"/>
      <c r="E8" s="74"/>
      <c r="F8" s="74"/>
      <c r="G8" s="74"/>
      <c r="H8" s="74"/>
      <c r="I8" s="74"/>
      <c r="J8" s="75"/>
      <c r="K8" s="124" t="s">
        <v>25</v>
      </c>
      <c r="L8" s="125"/>
      <c r="M8" s="125"/>
      <c r="N8" s="125"/>
      <c r="O8" s="125"/>
      <c r="P8" s="126"/>
      <c r="Q8" s="126"/>
      <c r="R8" s="127"/>
    </row>
    <row r="9" spans="1:19" ht="18" customHeight="1" x14ac:dyDescent="0.3">
      <c r="A9" s="123"/>
      <c r="B9" s="76"/>
      <c r="C9" s="77"/>
      <c r="D9" s="77"/>
      <c r="E9" s="77"/>
      <c r="F9" s="77"/>
      <c r="G9" s="77"/>
      <c r="H9" s="77"/>
      <c r="I9" s="77"/>
      <c r="J9" s="78"/>
      <c r="K9" s="7" t="s">
        <v>5</v>
      </c>
      <c r="L9" s="20" t="s">
        <v>3</v>
      </c>
      <c r="M9" s="20" t="s">
        <v>0</v>
      </c>
      <c r="N9" s="20" t="s">
        <v>1</v>
      </c>
      <c r="O9" s="20" t="s">
        <v>2</v>
      </c>
      <c r="P9" s="4" t="s">
        <v>22</v>
      </c>
      <c r="Q9" s="4" t="s">
        <v>22</v>
      </c>
      <c r="R9" s="16" t="s">
        <v>22</v>
      </c>
    </row>
    <row r="10" spans="1:19" ht="39.5" customHeight="1" thickBot="1" x14ac:dyDescent="0.35">
      <c r="A10" s="21" t="s">
        <v>7</v>
      </c>
      <c r="B10" s="70" t="s">
        <v>39</v>
      </c>
      <c r="C10" s="71"/>
      <c r="D10" s="71"/>
      <c r="E10" s="71"/>
      <c r="F10" s="71"/>
      <c r="G10" s="71"/>
      <c r="H10" s="71"/>
      <c r="I10" s="71"/>
      <c r="J10" s="72"/>
      <c r="K10" s="22">
        <f>L10+M10+N10+O10+P10+Q10+R10</f>
        <v>20251</v>
      </c>
      <c r="L10" s="23">
        <v>8721</v>
      </c>
      <c r="M10" s="23">
        <v>4657</v>
      </c>
      <c r="N10" s="23">
        <v>3671</v>
      </c>
      <c r="O10" s="23">
        <v>3202</v>
      </c>
      <c r="P10" s="10"/>
      <c r="Q10" s="10"/>
      <c r="R10" s="17"/>
    </row>
    <row r="11" spans="1:19" ht="18" customHeight="1" x14ac:dyDescent="0.3">
      <c r="A11" s="24" t="s">
        <v>8</v>
      </c>
      <c r="B11" s="82" t="s">
        <v>46</v>
      </c>
      <c r="C11" s="83"/>
      <c r="D11" s="83"/>
      <c r="E11" s="83"/>
      <c r="F11" s="83"/>
      <c r="G11" s="83"/>
      <c r="H11" s="83"/>
      <c r="I11" s="84"/>
      <c r="J11" s="25" t="s">
        <v>47</v>
      </c>
      <c r="K11" s="26">
        <f>L11+M11+N11+O11+P11+Q11+R11</f>
        <v>14991</v>
      </c>
      <c r="L11" s="27">
        <v>8143</v>
      </c>
      <c r="M11" s="27">
        <v>3910</v>
      </c>
      <c r="N11" s="27">
        <v>1371</v>
      </c>
      <c r="O11" s="27">
        <v>1567</v>
      </c>
      <c r="P11" s="11"/>
      <c r="Q11" s="11"/>
      <c r="R11" s="12"/>
    </row>
    <row r="12" spans="1:19" ht="18" customHeight="1" thickBot="1" x14ac:dyDescent="0.35">
      <c r="A12" s="21" t="s">
        <v>9</v>
      </c>
      <c r="B12" s="85"/>
      <c r="C12" s="86"/>
      <c r="D12" s="86"/>
      <c r="E12" s="86"/>
      <c r="F12" s="86"/>
      <c r="G12" s="86"/>
      <c r="H12" s="86"/>
      <c r="I12" s="87"/>
      <c r="J12" s="28" t="s">
        <v>6</v>
      </c>
      <c r="K12" s="29">
        <f t="shared" ref="K12:R12" si="0">IF(K10=0,0,(K11/K10*100))</f>
        <v>74.025974025974023</v>
      </c>
      <c r="L12" s="29">
        <f t="shared" si="0"/>
        <v>93.372319688109158</v>
      </c>
      <c r="M12" s="29">
        <f t="shared" si="0"/>
        <v>83.959630663517288</v>
      </c>
      <c r="N12" s="29">
        <f t="shared" si="0"/>
        <v>37.346771996731135</v>
      </c>
      <c r="O12" s="29">
        <f t="shared" si="0"/>
        <v>48.938163647720174</v>
      </c>
      <c r="P12" s="29">
        <f t="shared" si="0"/>
        <v>0</v>
      </c>
      <c r="Q12" s="29">
        <f t="shared" si="0"/>
        <v>0</v>
      </c>
      <c r="R12" s="30">
        <f t="shared" si="0"/>
        <v>0</v>
      </c>
    </row>
    <row r="13" spans="1:19" ht="18" customHeight="1" x14ac:dyDescent="0.3">
      <c r="A13" s="24" t="s">
        <v>10</v>
      </c>
      <c r="B13" s="79" t="s">
        <v>40</v>
      </c>
      <c r="C13" s="106" t="s">
        <v>48</v>
      </c>
      <c r="D13" s="107"/>
      <c r="E13" s="107"/>
      <c r="F13" s="107"/>
      <c r="G13" s="107"/>
      <c r="H13" s="107"/>
      <c r="I13" s="107"/>
      <c r="J13" s="31" t="s">
        <v>6</v>
      </c>
      <c r="K13" s="32" t="s">
        <v>24</v>
      </c>
      <c r="L13" s="33">
        <v>3</v>
      </c>
      <c r="M13" s="33">
        <v>4</v>
      </c>
      <c r="N13" s="33">
        <v>26</v>
      </c>
      <c r="O13" s="33">
        <v>33</v>
      </c>
      <c r="P13" s="14"/>
      <c r="Q13" s="14"/>
      <c r="R13" s="15"/>
    </row>
    <row r="14" spans="1:19" ht="18" customHeight="1" x14ac:dyDescent="0.3">
      <c r="A14" s="34" t="s">
        <v>11</v>
      </c>
      <c r="B14" s="80"/>
      <c r="C14" s="108"/>
      <c r="D14" s="109"/>
      <c r="E14" s="109"/>
      <c r="F14" s="109"/>
      <c r="G14" s="109"/>
      <c r="H14" s="109"/>
      <c r="I14" s="109"/>
      <c r="J14" s="35" t="s">
        <v>49</v>
      </c>
      <c r="K14" s="36">
        <f>L14+M14+N14+O14+P14+Q14+R14</f>
        <v>2459.0299999999997</v>
      </c>
      <c r="L14" s="36">
        <f>L10*L13/100</f>
        <v>261.63</v>
      </c>
      <c r="M14" s="36">
        <f t="shared" ref="M14:R14" si="1">M10*M13/100</f>
        <v>186.28</v>
      </c>
      <c r="N14" s="36">
        <f t="shared" si="1"/>
        <v>954.46</v>
      </c>
      <c r="O14" s="36">
        <f t="shared" si="1"/>
        <v>1056.6600000000001</v>
      </c>
      <c r="P14" s="36">
        <f t="shared" si="1"/>
        <v>0</v>
      </c>
      <c r="Q14" s="36">
        <f t="shared" si="1"/>
        <v>0</v>
      </c>
      <c r="R14" s="37">
        <f t="shared" si="1"/>
        <v>0</v>
      </c>
    </row>
    <row r="15" spans="1:19" ht="18" customHeight="1" x14ac:dyDescent="0.3">
      <c r="A15" s="34" t="s">
        <v>12</v>
      </c>
      <c r="B15" s="80"/>
      <c r="C15" s="110" t="s">
        <v>50</v>
      </c>
      <c r="D15" s="111"/>
      <c r="E15" s="111"/>
      <c r="F15" s="111"/>
      <c r="G15" s="111"/>
      <c r="H15" s="111"/>
      <c r="I15" s="111"/>
      <c r="J15" s="38" t="s">
        <v>6</v>
      </c>
      <c r="K15" s="39" t="s">
        <v>24</v>
      </c>
      <c r="L15" s="40">
        <v>5</v>
      </c>
      <c r="M15" s="40">
        <v>6</v>
      </c>
      <c r="N15" s="40">
        <v>23</v>
      </c>
      <c r="O15" s="40">
        <v>23</v>
      </c>
      <c r="P15" s="8"/>
      <c r="Q15" s="8"/>
      <c r="R15" s="13"/>
    </row>
    <row r="16" spans="1:19" ht="18" customHeight="1" x14ac:dyDescent="0.3">
      <c r="A16" s="34" t="s">
        <v>13</v>
      </c>
      <c r="B16" s="80"/>
      <c r="C16" s="108"/>
      <c r="D16" s="109"/>
      <c r="E16" s="109"/>
      <c r="F16" s="109"/>
      <c r="G16" s="109"/>
      <c r="H16" s="109"/>
      <c r="I16" s="109"/>
      <c r="J16" s="35" t="s">
        <v>49</v>
      </c>
      <c r="K16" s="36">
        <f>L16+M16+N16+O16+P16+Q16+R16</f>
        <v>2251.44</v>
      </c>
      <c r="L16" s="36">
        <f>L10*L15/100</f>
        <v>436.05</v>
      </c>
      <c r="M16" s="36">
        <f>M11*M15/100</f>
        <v>234.6</v>
      </c>
      <c r="N16" s="36">
        <f>N10*N15/100</f>
        <v>844.33</v>
      </c>
      <c r="O16" s="36">
        <f>O10*O15/100</f>
        <v>736.46</v>
      </c>
      <c r="P16" s="36">
        <f t="shared" ref="P16:R16" si="2">IF(P10=0,0,(P15/P10*100))</f>
        <v>0</v>
      </c>
      <c r="Q16" s="36">
        <f t="shared" si="2"/>
        <v>0</v>
      </c>
      <c r="R16" s="37">
        <f t="shared" si="2"/>
        <v>0</v>
      </c>
    </row>
    <row r="17" spans="1:19" ht="18" customHeight="1" x14ac:dyDescent="0.3">
      <c r="A17" s="34" t="s">
        <v>14</v>
      </c>
      <c r="B17" s="80"/>
      <c r="C17" s="110" t="s">
        <v>51</v>
      </c>
      <c r="D17" s="111"/>
      <c r="E17" s="111"/>
      <c r="F17" s="111"/>
      <c r="G17" s="111"/>
      <c r="H17" s="111"/>
      <c r="I17" s="111"/>
      <c r="J17" s="38" t="s">
        <v>6</v>
      </c>
      <c r="K17" s="39" t="s">
        <v>24</v>
      </c>
      <c r="L17" s="40">
        <v>2</v>
      </c>
      <c r="M17" s="40">
        <v>2</v>
      </c>
      <c r="N17" s="40">
        <v>3</v>
      </c>
      <c r="O17" s="40">
        <v>0</v>
      </c>
      <c r="P17" s="8">
        <f>P10*P16/100</f>
        <v>0</v>
      </c>
      <c r="Q17" s="8">
        <f>Q10*Q15/100</f>
        <v>0</v>
      </c>
      <c r="R17" s="13">
        <f>R10*R15/100</f>
        <v>0</v>
      </c>
    </row>
    <row r="18" spans="1:19" ht="18" customHeight="1" thickBot="1" x14ac:dyDescent="0.35">
      <c r="A18" s="34" t="s">
        <v>15</v>
      </c>
      <c r="B18" s="80"/>
      <c r="C18" s="112"/>
      <c r="D18" s="113"/>
      <c r="E18" s="113"/>
      <c r="F18" s="113"/>
      <c r="G18" s="113"/>
      <c r="H18" s="113"/>
      <c r="I18" s="113"/>
      <c r="J18" s="41" t="s">
        <v>49</v>
      </c>
      <c r="K18" s="42">
        <f>L18+M18+N18+O18+P18+Q18+R18</f>
        <v>377.69</v>
      </c>
      <c r="L18" s="42">
        <f>L10*L17/100</f>
        <v>174.42</v>
      </c>
      <c r="M18" s="42">
        <f>M10*M17/100</f>
        <v>93.14</v>
      </c>
      <c r="N18" s="42">
        <f>N10*N17/100</f>
        <v>110.13</v>
      </c>
      <c r="O18" s="42">
        <f>O10*O17/100</f>
        <v>0</v>
      </c>
      <c r="P18" s="42">
        <f t="shared" ref="P18:R18" si="3">P10*P17/100</f>
        <v>0</v>
      </c>
      <c r="Q18" s="42">
        <f t="shared" si="3"/>
        <v>0</v>
      </c>
      <c r="R18" s="43">
        <f t="shared" si="3"/>
        <v>0</v>
      </c>
    </row>
    <row r="19" spans="1:19" ht="18" customHeight="1" x14ac:dyDescent="0.3">
      <c r="A19" s="34" t="s">
        <v>16</v>
      </c>
      <c r="B19" s="80"/>
      <c r="C19" s="114" t="s">
        <v>54</v>
      </c>
      <c r="D19" s="115"/>
      <c r="E19" s="115"/>
      <c r="F19" s="115"/>
      <c r="G19" s="115"/>
      <c r="H19" s="115"/>
      <c r="I19" s="115"/>
      <c r="J19" s="25" t="s">
        <v>47</v>
      </c>
      <c r="K19" s="44">
        <f>K18+K16+K14</f>
        <v>5088.16</v>
      </c>
      <c r="L19" s="44">
        <f t="shared" ref="L19:R19" si="4">L18+L16+L14</f>
        <v>872.1</v>
      </c>
      <c r="M19" s="44">
        <f t="shared" si="4"/>
        <v>514.02</v>
      </c>
      <c r="N19" s="44">
        <f t="shared" si="4"/>
        <v>1908.92</v>
      </c>
      <c r="O19" s="44">
        <f t="shared" si="4"/>
        <v>1793.1200000000001</v>
      </c>
      <c r="P19" s="44">
        <f t="shared" si="4"/>
        <v>0</v>
      </c>
      <c r="Q19" s="44">
        <f t="shared" si="4"/>
        <v>0</v>
      </c>
      <c r="R19" s="45">
        <f t="shared" si="4"/>
        <v>0</v>
      </c>
    </row>
    <row r="20" spans="1:19" ht="18" customHeight="1" thickBot="1" x14ac:dyDescent="0.35">
      <c r="A20" s="46" t="s">
        <v>17</v>
      </c>
      <c r="B20" s="81"/>
      <c r="C20" s="116"/>
      <c r="D20" s="117"/>
      <c r="E20" s="117"/>
      <c r="F20" s="117"/>
      <c r="G20" s="117"/>
      <c r="H20" s="117"/>
      <c r="I20" s="117"/>
      <c r="J20" s="47" t="s">
        <v>6</v>
      </c>
      <c r="K20" s="42">
        <f>IF(K10=0,0,(K19/K10*100))</f>
        <v>25.125475285171099</v>
      </c>
      <c r="L20" s="42">
        <f t="shared" ref="L20:R20" si="5">IF(L10=0,0,(L19/L10*100))</f>
        <v>10</v>
      </c>
      <c r="M20" s="42">
        <f t="shared" si="5"/>
        <v>11.037577839811037</v>
      </c>
      <c r="N20" s="42">
        <f t="shared" si="5"/>
        <v>52</v>
      </c>
      <c r="O20" s="42">
        <f t="shared" si="5"/>
        <v>56.000000000000007</v>
      </c>
      <c r="P20" s="42">
        <f t="shared" si="5"/>
        <v>0</v>
      </c>
      <c r="Q20" s="42">
        <f t="shared" si="5"/>
        <v>0</v>
      </c>
      <c r="R20" s="43">
        <f t="shared" si="5"/>
        <v>0</v>
      </c>
    </row>
    <row r="21" spans="1:19" ht="18" customHeight="1" x14ac:dyDescent="0.3">
      <c r="A21" s="24">
        <v>12</v>
      </c>
      <c r="B21" s="60" t="s">
        <v>52</v>
      </c>
      <c r="C21" s="61"/>
      <c r="D21" s="61"/>
      <c r="E21" s="61"/>
      <c r="F21" s="61"/>
      <c r="G21" s="61"/>
      <c r="H21" s="61"/>
      <c r="I21" s="62"/>
      <c r="J21" s="25" t="s">
        <v>47</v>
      </c>
      <c r="K21" s="48">
        <f>L21+M21+N21+O21+P21+Q21+R21</f>
        <v>-171.83999999999924</v>
      </c>
      <c r="L21" s="48">
        <f t="shared" ref="L21:N21" si="6">L11+L19-L10</f>
        <v>294.10000000000036</v>
      </c>
      <c r="M21" s="48">
        <f t="shared" si="6"/>
        <v>-232.97999999999956</v>
      </c>
      <c r="N21" s="48">
        <f t="shared" si="6"/>
        <v>-391.07999999999993</v>
      </c>
      <c r="O21" s="48">
        <f>O11+O19-O10</f>
        <v>158.11999999999989</v>
      </c>
      <c r="P21" s="49">
        <f t="shared" ref="P21:R21" si="7">P11+P19-P10</f>
        <v>0</v>
      </c>
      <c r="Q21" s="49">
        <f t="shared" si="7"/>
        <v>0</v>
      </c>
      <c r="R21" s="50">
        <f t="shared" si="7"/>
        <v>0</v>
      </c>
    </row>
    <row r="22" spans="1:19" ht="18" customHeight="1" thickBot="1" x14ac:dyDescent="0.35">
      <c r="A22" s="46" t="s">
        <v>18</v>
      </c>
      <c r="B22" s="63"/>
      <c r="C22" s="64"/>
      <c r="D22" s="64"/>
      <c r="E22" s="64"/>
      <c r="F22" s="64"/>
      <c r="G22" s="64"/>
      <c r="H22" s="64"/>
      <c r="I22" s="65"/>
      <c r="J22" s="47" t="s">
        <v>6</v>
      </c>
      <c r="K22" s="51">
        <f>K21/K10*100</f>
        <v>-0.84855068885486762</v>
      </c>
      <c r="L22" s="51">
        <f>L21/L10*100</f>
        <v>3.3723196881091662</v>
      </c>
      <c r="M22" s="51">
        <f>M21/M10*100</f>
        <v>-5.0027914966716676</v>
      </c>
      <c r="N22" s="51">
        <f>N21/N10*100</f>
        <v>-10.653228003268863</v>
      </c>
      <c r="O22" s="51">
        <f>O21/O10*100</f>
        <v>4.9381636477201711</v>
      </c>
      <c r="P22" s="51"/>
      <c r="Q22" s="51"/>
      <c r="R22" s="52"/>
    </row>
    <row r="23" spans="1:19" ht="18" customHeight="1" x14ac:dyDescent="0.3">
      <c r="A23" s="53" t="s">
        <v>19</v>
      </c>
      <c r="B23" s="66" t="s">
        <v>41</v>
      </c>
      <c r="C23" s="67"/>
      <c r="D23" s="67"/>
      <c r="E23" s="67"/>
      <c r="F23" s="67"/>
      <c r="G23" s="67"/>
      <c r="H23" s="67"/>
      <c r="I23" s="67"/>
      <c r="J23" s="54" t="s">
        <v>6</v>
      </c>
      <c r="K23" s="55">
        <v>10</v>
      </c>
      <c r="L23" s="56">
        <v>12</v>
      </c>
      <c r="M23" s="56">
        <v>12</v>
      </c>
      <c r="N23" s="56">
        <v>12</v>
      </c>
      <c r="O23" s="56">
        <v>12</v>
      </c>
      <c r="P23" s="56">
        <v>12</v>
      </c>
      <c r="Q23" s="56">
        <v>12</v>
      </c>
      <c r="R23" s="57">
        <v>12</v>
      </c>
    </row>
    <row r="24" spans="1:19" ht="40.9" customHeight="1" thickBot="1" x14ac:dyDescent="0.35">
      <c r="A24" s="46" t="s">
        <v>37</v>
      </c>
      <c r="B24" s="68" t="s">
        <v>53</v>
      </c>
      <c r="C24" s="69"/>
      <c r="D24" s="69"/>
      <c r="E24" s="69"/>
      <c r="F24" s="69"/>
      <c r="G24" s="69"/>
      <c r="H24" s="69"/>
      <c r="I24" s="69"/>
      <c r="J24" s="58" t="s">
        <v>42</v>
      </c>
      <c r="K24" s="59">
        <f>K10*K23/100</f>
        <v>2025.1</v>
      </c>
      <c r="L24" s="59">
        <f>L10*L23/100</f>
        <v>1046.52</v>
      </c>
      <c r="M24" s="59">
        <f>M10*M23/100</f>
        <v>558.84</v>
      </c>
      <c r="N24" s="59">
        <f>N10*N23/100</f>
        <v>440.52</v>
      </c>
      <c r="O24" s="59">
        <f>O10*O23/100</f>
        <v>384.24</v>
      </c>
      <c r="P24" s="18"/>
      <c r="Q24" s="18"/>
      <c r="R24" s="19"/>
    </row>
    <row r="25" spans="1:19" ht="30" customHeight="1" thickBot="1" x14ac:dyDescent="0.35">
      <c r="A25" s="148" t="s">
        <v>55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50"/>
    </row>
    <row r="26" spans="1:19" ht="18" customHeight="1" x14ac:dyDescent="0.3"/>
    <row r="27" spans="1:19" ht="18" customHeight="1" x14ac:dyDescent="0.3">
      <c r="A27" s="88" t="s">
        <v>45</v>
      </c>
      <c r="B27" s="88"/>
      <c r="C27" s="88"/>
      <c r="D27" s="88" t="s">
        <v>26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3"/>
    </row>
    <row r="28" spans="1:19" ht="18" customHeight="1" x14ac:dyDescent="0.3">
      <c r="A28" s="90" t="s">
        <v>33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3"/>
    </row>
    <row r="29" spans="1:19" ht="16.149999999999999" customHeight="1" x14ac:dyDescent="0.3">
      <c r="A29" s="5"/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</row>
    <row r="30" spans="1:19" ht="18" customHeight="1" x14ac:dyDescent="0.3">
      <c r="A30" s="92" t="s">
        <v>38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3"/>
    </row>
    <row r="31" spans="1:19" ht="18" customHeight="1" x14ac:dyDescent="0.3">
      <c r="A31" s="88" t="s">
        <v>36</v>
      </c>
      <c r="B31" s="88"/>
      <c r="C31" s="88"/>
      <c r="D31" s="88" t="s">
        <v>35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3"/>
    </row>
    <row r="32" spans="1:19" ht="18" customHeight="1" x14ac:dyDescent="0.3">
      <c r="A32" s="94" t="s">
        <v>31</v>
      </c>
      <c r="B32" s="94"/>
      <c r="C32" s="95"/>
      <c r="D32" s="96" t="s">
        <v>27</v>
      </c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99"/>
      <c r="R32" s="99"/>
      <c r="S32" s="3"/>
    </row>
    <row r="33" spans="1:18" ht="18" customHeight="1" x14ac:dyDescent="0.3">
      <c r="A33" s="100" t="s">
        <v>23</v>
      </c>
      <c r="B33" s="100"/>
      <c r="C33" s="101"/>
      <c r="D33" s="102" t="s">
        <v>32</v>
      </c>
      <c r="E33" s="103"/>
      <c r="F33" s="104" t="s">
        <v>34</v>
      </c>
      <c r="G33" s="105"/>
      <c r="H33" s="105"/>
      <c r="I33" s="105"/>
      <c r="J33" s="105"/>
      <c r="K33" s="105"/>
      <c r="L33" s="105"/>
      <c r="M33" s="105"/>
      <c r="N33" s="105"/>
      <c r="O33" s="105"/>
      <c r="P33" s="104" t="s">
        <v>21</v>
      </c>
      <c r="Q33" s="105"/>
      <c r="R33" s="105"/>
    </row>
    <row r="34" spans="1:18" ht="18" customHeight="1" x14ac:dyDescent="0.3"/>
    <row r="35" spans="1:18" ht="18" customHeight="1" x14ac:dyDescent="0.3"/>
    <row r="36" spans="1:18" ht="18" customHeight="1" x14ac:dyDescent="0.3"/>
    <row r="37" spans="1:18" ht="18" customHeight="1" x14ac:dyDescent="0.3"/>
    <row r="38" spans="1:18" ht="18" customHeight="1" x14ac:dyDescent="0.3"/>
    <row r="39" spans="1:18" ht="18" customHeight="1" x14ac:dyDescent="0.3"/>
    <row r="40" spans="1:18" ht="18" customHeight="1" x14ac:dyDescent="0.3"/>
    <row r="41" spans="1:18" ht="18" customHeight="1" x14ac:dyDescent="0.3"/>
    <row r="42" spans="1:18" ht="18" customHeight="1" x14ac:dyDescent="0.3"/>
    <row r="43" spans="1:18" ht="18" customHeight="1" x14ac:dyDescent="0.3"/>
    <row r="44" spans="1:18" ht="18" customHeight="1" x14ac:dyDescent="0.3"/>
  </sheetData>
  <mergeCells count="42">
    <mergeCell ref="A7:R7"/>
    <mergeCell ref="A8:A9"/>
    <mergeCell ref="K8:R8"/>
    <mergeCell ref="A1:R1"/>
    <mergeCell ref="A5:R5"/>
    <mergeCell ref="A6:R6"/>
    <mergeCell ref="A2:C2"/>
    <mergeCell ref="D2:R2"/>
    <mergeCell ref="A3:C3"/>
    <mergeCell ref="D3:E3"/>
    <mergeCell ref="P3:R3"/>
    <mergeCell ref="F3:O3"/>
    <mergeCell ref="A4:C4"/>
    <mergeCell ref="D4:E4"/>
    <mergeCell ref="F4:O4"/>
    <mergeCell ref="P4:R4"/>
    <mergeCell ref="C13:I14"/>
    <mergeCell ref="C15:I16"/>
    <mergeCell ref="C17:I18"/>
    <mergeCell ref="C19:I20"/>
    <mergeCell ref="A25:R25"/>
    <mergeCell ref="D33:E33"/>
    <mergeCell ref="F33:O33"/>
    <mergeCell ref="P33:R33"/>
    <mergeCell ref="A27:C27"/>
    <mergeCell ref="D27:R27"/>
    <mergeCell ref="A28:R28"/>
    <mergeCell ref="A30:R30"/>
    <mergeCell ref="A31:C31"/>
    <mergeCell ref="D31:R31"/>
    <mergeCell ref="A32:C32"/>
    <mergeCell ref="D32:E32"/>
    <mergeCell ref="F32:O32"/>
    <mergeCell ref="P32:R32"/>
    <mergeCell ref="A33:C33"/>
    <mergeCell ref="B21:I22"/>
    <mergeCell ref="B23:I23"/>
    <mergeCell ref="B24:I24"/>
    <mergeCell ref="B10:J10"/>
    <mergeCell ref="B8:J9"/>
    <mergeCell ref="B13:B20"/>
    <mergeCell ref="B11:I12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 ОТВ-ЗАГ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Курицын</dc:creator>
  <cp:lastModifiedBy>Anatoly Kuritsin</cp:lastModifiedBy>
  <cp:lastPrinted>2016-10-02T21:02:28Z</cp:lastPrinted>
  <dcterms:created xsi:type="dcterms:W3CDTF">2016-09-28T07:47:31Z</dcterms:created>
  <dcterms:modified xsi:type="dcterms:W3CDTF">2017-07-24T12:00:42Z</dcterms:modified>
</cp:coreProperties>
</file>